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8_{E1AF1BC6-7F34-4469-847D-B0DA8BA9C3B2}" xr6:coauthVersionLast="44" xr6:coauthVersionMax="44" xr10:uidLastSave="{00000000-0000-0000-0000-000000000000}"/>
  <bookViews>
    <workbookView xWindow="-108" yWindow="-108" windowWidth="30936" windowHeight="16896" xr2:uid="{06D8CE80-D184-4189-8B38-A3B1B98A5782}"/>
  </bookViews>
  <sheets>
    <sheet name="パレート図" sheetId="1" r:id="rId1"/>
  </sheet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8" i="1"/>
  <c r="F6" i="1"/>
  <c r="F5" i="1"/>
  <c r="F4" i="1"/>
  <c r="F3" i="1"/>
  <c r="E3" i="1"/>
  <c r="E10" i="1"/>
  <c r="F10" i="1" s="1"/>
  <c r="E9" i="1"/>
  <c r="E8" i="1"/>
  <c r="E7" i="1"/>
  <c r="F7" i="1" s="1"/>
  <c r="E6" i="1"/>
  <c r="E5" i="1"/>
  <c r="E4" i="1"/>
  <c r="G9" i="1" l="1"/>
  <c r="I9" i="1" s="1"/>
  <c r="G4" i="1"/>
  <c r="G6" i="1"/>
  <c r="G8" i="1"/>
  <c r="G10" i="1"/>
  <c r="G3" i="1"/>
  <c r="G5" i="1"/>
  <c r="G7" i="1"/>
  <c r="H9" i="1" l="1"/>
  <c r="I5" i="1"/>
  <c r="H5" i="1"/>
  <c r="H10" i="1"/>
  <c r="I10" i="1"/>
  <c r="H6" i="1"/>
  <c r="I6" i="1"/>
  <c r="I7" i="1"/>
  <c r="H7" i="1"/>
  <c r="I3" i="1"/>
  <c r="H3" i="1"/>
  <c r="H8" i="1"/>
  <c r="I8" i="1"/>
  <c r="H4" i="1"/>
  <c r="I4" i="1"/>
  <c r="I1" i="1" l="1"/>
  <c r="J9" i="1" s="1"/>
  <c r="J7" i="1" l="1"/>
  <c r="J5" i="1"/>
  <c r="J3" i="1"/>
  <c r="K3" i="1" s="1"/>
  <c r="L3" i="1" s="1"/>
  <c r="J10" i="1"/>
  <c r="J8" i="1"/>
  <c r="J6" i="1"/>
  <c r="J4" i="1"/>
  <c r="K4" i="1" s="1"/>
  <c r="L4" i="1" s="1"/>
  <c r="K5" i="1" l="1"/>
  <c r="K6" i="1" l="1"/>
  <c r="L5" i="1"/>
  <c r="K7" i="1" l="1"/>
  <c r="L6" i="1"/>
  <c r="K8" i="1" l="1"/>
  <c r="L7" i="1"/>
  <c r="K9" i="1" l="1"/>
  <c r="L8" i="1"/>
  <c r="K10" i="1" l="1"/>
  <c r="L10" i="1" s="1"/>
  <c r="L9" i="1"/>
</calcChain>
</file>

<file path=xl/sharedStrings.xml><?xml version="1.0" encoding="utf-8"?>
<sst xmlns="http://schemas.openxmlformats.org/spreadsheetml/2006/main" count="19" uniqueCount="17">
  <si>
    <t>サブシステム</t>
    <phoneticPr fontId="1"/>
  </si>
  <si>
    <t>WEBシステム</t>
    <phoneticPr fontId="1"/>
  </si>
  <si>
    <t>不具合件数</t>
    <rPh sb="0" eb="3">
      <t>フグアイ</t>
    </rPh>
    <rPh sb="3" eb="5">
      <t>ケンスウ</t>
    </rPh>
    <phoneticPr fontId="1"/>
  </si>
  <si>
    <t>バッチ処理</t>
    <rPh sb="3" eb="5">
      <t>ショリ</t>
    </rPh>
    <phoneticPr fontId="1"/>
  </si>
  <si>
    <t>API</t>
    <phoneticPr fontId="1"/>
  </si>
  <si>
    <t>会計システム</t>
    <rPh sb="0" eb="2">
      <t>カイケイ</t>
    </rPh>
    <phoneticPr fontId="1"/>
  </si>
  <si>
    <t>人事システム</t>
    <rPh sb="0" eb="2">
      <t>ジンジ</t>
    </rPh>
    <phoneticPr fontId="1"/>
  </si>
  <si>
    <t>不具合密度（不具合数/1kstep）</t>
    <rPh sb="0" eb="3">
      <t>フグアイ</t>
    </rPh>
    <rPh sb="3" eb="5">
      <t>ミツド</t>
    </rPh>
    <rPh sb="6" eb="9">
      <t>フグアイ</t>
    </rPh>
    <rPh sb="9" eb="10">
      <t>スウ</t>
    </rPh>
    <phoneticPr fontId="1"/>
  </si>
  <si>
    <t>ステップ数（Kstep)</t>
    <rPh sb="4" eb="5">
      <t>スウ</t>
    </rPh>
    <phoneticPr fontId="1"/>
  </si>
  <si>
    <t>閾値分析</t>
    <rPh sb="0" eb="2">
      <t>シキイチ</t>
    </rPh>
    <rPh sb="2" eb="4">
      <t>ブンセキ</t>
    </rPh>
    <phoneticPr fontId="1"/>
  </si>
  <si>
    <t>No</t>
    <phoneticPr fontId="1"/>
  </si>
  <si>
    <t>生産システム</t>
    <rPh sb="0" eb="2">
      <t>セイサン</t>
    </rPh>
    <phoneticPr fontId="1"/>
  </si>
  <si>
    <t>在庫システム</t>
    <rPh sb="0" eb="2">
      <t>ザイコ</t>
    </rPh>
    <phoneticPr fontId="1"/>
  </si>
  <si>
    <t>CRMシステム</t>
    <phoneticPr fontId="1"/>
  </si>
  <si>
    <t>並び替え</t>
    <rPh sb="0" eb="1">
      <t>ナラ</t>
    </rPh>
    <rPh sb="2" eb="3">
      <t>カ</t>
    </rPh>
    <phoneticPr fontId="1"/>
  </si>
  <si>
    <t>比率</t>
    <rPh sb="0" eb="2">
      <t>ヒリツ</t>
    </rPh>
    <phoneticPr fontId="1"/>
  </si>
  <si>
    <t>比率累積</t>
    <rPh sb="0" eb="2">
      <t>ヒリツ</t>
    </rPh>
    <rPh sb="2" eb="4">
      <t>ルイセキ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</si>
</sst>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00_ "/>
    <numFmt numFmtId="178" formatCode="0.0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 applyAlignment="1">
      <alignment vertical="center" textRotation="45"/>
    </xf>
    <xf numFmtId="0" fontId="0" fillId="2" borderId="0" xfId="0" applyFill="1" applyAlignment="1">
      <alignment vertical="center" textRotation="49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2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9" fontId="0" fillId="0" borderId="0" xfId="1" applyFont="1">
      <alignment vertical="center"/>
    </xf>
    <xf numFmtId="9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1" applyNumberFormat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15523706522944E-2"/>
          <c:y val="3.1508041869473841E-2"/>
          <c:w val="0.8393044016325959"/>
          <c:h val="0.930682307887157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パレート図!$H$3:$H$10</c:f>
              <c:strCache>
                <c:ptCount val="8"/>
                <c:pt idx="0">
                  <c:v>CRMシステム</c:v>
                </c:pt>
                <c:pt idx="1">
                  <c:v>人事システム</c:v>
                </c:pt>
                <c:pt idx="2">
                  <c:v>API</c:v>
                </c:pt>
                <c:pt idx="3">
                  <c:v>WEBシステム</c:v>
                </c:pt>
                <c:pt idx="4">
                  <c:v>会計システム</c:v>
                </c:pt>
                <c:pt idx="5">
                  <c:v>バッチ処理</c:v>
                </c:pt>
                <c:pt idx="6">
                  <c:v>在庫システム</c:v>
                </c:pt>
                <c:pt idx="7">
                  <c:v>生産システム</c:v>
                </c:pt>
              </c:strCache>
            </c:strRef>
          </c:cat>
          <c:val>
            <c:numRef>
              <c:f>パレート図!$I$3:$I$10</c:f>
              <c:numCache>
                <c:formatCode>0.00</c:formatCode>
                <c:ptCount val="8"/>
                <c:pt idx="0">
                  <c:v>20</c:v>
                </c:pt>
                <c:pt idx="1">
                  <c:v>13.33</c:v>
                </c:pt>
                <c:pt idx="2">
                  <c:v>6</c:v>
                </c:pt>
                <c:pt idx="3">
                  <c:v>3.33</c:v>
                </c:pt>
                <c:pt idx="4">
                  <c:v>1.25</c:v>
                </c:pt>
                <c:pt idx="5">
                  <c:v>1.2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C-4174-8688-E85C919DA1B6}"/>
            </c:ext>
          </c:extLst>
        </c:ser>
        <c:ser>
          <c:idx val="2"/>
          <c:order val="2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val>
            <c:numRef>
              <c:f>パレート図!$L$3:$L$10</c:f>
              <c:numCache>
                <c:formatCode>0.00_ </c:formatCode>
                <c:ptCount val="8"/>
                <c:pt idx="0">
                  <c:v>20</c:v>
                </c:pt>
                <c:pt idx="1">
                  <c:v>13.33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4C-4174-8688-E85C919DA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91566031"/>
        <c:axId val="1820408303"/>
      </c:barChart>
      <c:lineChart>
        <c:grouping val="stacked"/>
        <c:varyColors val="0"/>
        <c:ser>
          <c:idx val="1"/>
          <c:order val="1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accent6">
                    <a:lumMod val="40000"/>
                    <a:lumOff val="60000"/>
                  </a:schemeClr>
                </a:solidFill>
              </a:ln>
              <a:effectLst/>
            </c:spPr>
          </c:marker>
          <c:val>
            <c:numRef>
              <c:f>パレート図!$K$3:$K$10</c:f>
              <c:numCache>
                <c:formatCode>0%</c:formatCode>
                <c:ptCount val="8"/>
                <c:pt idx="0">
                  <c:v>0.4245383145828911</c:v>
                </c:pt>
                <c:pt idx="1">
                  <c:v>0.70749310125238796</c:v>
                </c:pt>
                <c:pt idx="2">
                  <c:v>0.83485459562725528</c:v>
                </c:pt>
                <c:pt idx="3">
                  <c:v>0.90554022500530662</c:v>
                </c:pt>
                <c:pt idx="4">
                  <c:v>0.93207386966673733</c:v>
                </c:pt>
                <c:pt idx="5">
                  <c:v>0.95754616854171082</c:v>
                </c:pt>
                <c:pt idx="6">
                  <c:v>0.97877308427085541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4C-4174-8688-E85C919DA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042159"/>
        <c:axId val="10060191"/>
      </c:lineChart>
      <c:catAx>
        <c:axId val="159156603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20408303"/>
        <c:crosses val="autoZero"/>
        <c:auto val="1"/>
        <c:lblAlgn val="ctr"/>
        <c:lblOffset val="100"/>
        <c:noMultiLvlLbl val="0"/>
      </c:catAx>
      <c:valAx>
        <c:axId val="1820408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1566031"/>
        <c:crosses val="autoZero"/>
        <c:crossBetween val="between"/>
      </c:valAx>
      <c:valAx>
        <c:axId val="10060191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21042159"/>
        <c:crosses val="max"/>
        <c:crossBetween val="between"/>
      </c:valAx>
      <c:catAx>
        <c:axId val="1821042159"/>
        <c:scaling>
          <c:orientation val="minMax"/>
        </c:scaling>
        <c:delete val="1"/>
        <c:axPos val="b"/>
        <c:majorTickMark val="out"/>
        <c:minorTickMark val="none"/>
        <c:tickLblPos val="nextTo"/>
        <c:crossAx val="10060191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624839</xdr:colOff>
      <xdr:row>0</xdr:row>
      <xdr:rowOff>59120</xdr:rowOff>
    </xdr:from>
    <xdr:to>
      <xdr:col>21</xdr:col>
      <xdr:colOff>518823</xdr:colOff>
      <xdr:row>11</xdr:row>
      <xdr:rowOff>69630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8FBCDA7-75BD-424E-8FF2-BEC65AC27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83A6A-5B28-43C7-9FD7-DDE4EA7F488D}">
  <dimension ref="A1:L10"/>
  <sheetViews>
    <sheetView tabSelected="1" zoomScaleNormal="100" workbookViewId="0">
      <selection activeCell="Q19" sqref="Q19"/>
    </sheetView>
  </sheetViews>
  <sheetFormatPr defaultRowHeight="18" x14ac:dyDescent="0.45"/>
  <cols>
    <col min="1" max="1" width="5.09765625" customWidth="1"/>
    <col min="2" max="2" width="12.8984375" customWidth="1"/>
    <col min="3" max="3" width="4.796875" customWidth="1"/>
    <col min="4" max="4" width="7.296875" customWidth="1"/>
    <col min="5" max="5" width="11" bestFit="1" customWidth="1"/>
    <col min="6" max="6" width="10.796875" customWidth="1"/>
    <col min="7" max="7" width="11" customWidth="1"/>
    <col min="10" max="10" width="8.8984375" customWidth="1"/>
    <col min="11" max="11" width="6.796875" customWidth="1"/>
  </cols>
  <sheetData>
    <row r="1" spans="1:12" x14ac:dyDescent="0.45">
      <c r="A1" t="s">
        <v>9</v>
      </c>
      <c r="D1" s="6"/>
      <c r="E1">
        <v>2</v>
      </c>
      <c r="I1" s="5">
        <f>SUM(I3:I1048576)</f>
        <v>47.11</v>
      </c>
    </row>
    <row r="2" spans="1:12" ht="134.4" x14ac:dyDescent="0.45">
      <c r="A2" t="s">
        <v>10</v>
      </c>
      <c r="B2" s="1" t="s">
        <v>0</v>
      </c>
      <c r="C2" s="1" t="s">
        <v>2</v>
      </c>
      <c r="D2" s="1" t="s">
        <v>8</v>
      </c>
      <c r="E2" s="2" t="s">
        <v>7</v>
      </c>
      <c r="F2" s="3"/>
      <c r="G2" s="4" t="s">
        <v>14</v>
      </c>
      <c r="H2" s="4" t="s">
        <v>14</v>
      </c>
      <c r="I2" s="4" t="s">
        <v>14</v>
      </c>
      <c r="J2" s="4" t="s">
        <v>15</v>
      </c>
      <c r="K2" s="4" t="s">
        <v>16</v>
      </c>
      <c r="L2" s="8">
        <v>0.8</v>
      </c>
    </row>
    <row r="3" spans="1:12" x14ac:dyDescent="0.45">
      <c r="A3">
        <v>1</v>
      </c>
      <c r="B3" t="s">
        <v>1</v>
      </c>
      <c r="C3">
        <v>5</v>
      </c>
      <c r="D3">
        <v>1.5</v>
      </c>
      <c r="E3" s="5">
        <f>ROUND(C3/D3,$E$1)</f>
        <v>3.33</v>
      </c>
      <c r="F3">
        <f>E3+ A3/10^3</f>
        <v>3.331</v>
      </c>
      <c r="G3" s="9">
        <f>LARGE($F$3:$F$10,A3)</f>
        <v>20.007999999999999</v>
      </c>
      <c r="H3" t="str">
        <f>INDEX($B$3:$E$10,MATCH($G3,$F$3:$F$10,),1)</f>
        <v>CRMシステム</v>
      </c>
      <c r="I3" s="5">
        <f>INDEX($B$3:$E$10,MATCH($G3,$F$3:$F$10,),4)</f>
        <v>20</v>
      </c>
      <c r="J3" s="7">
        <f>I3/$I$1</f>
        <v>0.4245383145828911</v>
      </c>
      <c r="K3" s="8">
        <f>J3</f>
        <v>0.4245383145828911</v>
      </c>
      <c r="L3" s="10">
        <f>IF(K3&lt;=0.8,I3,"")</f>
        <v>20</v>
      </c>
    </row>
    <row r="4" spans="1:12" x14ac:dyDescent="0.45">
      <c r="A4">
        <v>2</v>
      </c>
      <c r="B4" t="s">
        <v>3</v>
      </c>
      <c r="C4">
        <v>6</v>
      </c>
      <c r="D4">
        <v>5</v>
      </c>
      <c r="E4" s="5">
        <f t="shared" ref="E4:E10" si="0">ROUND(C4/D4,$E$1)</f>
        <v>1.2</v>
      </c>
      <c r="F4">
        <f t="shared" ref="F4:F10" si="1">E4+ A4/10^3</f>
        <v>1.202</v>
      </c>
      <c r="G4" s="9">
        <f t="shared" ref="G4:G10" si="2">LARGE($F$3:$F$10,A4)</f>
        <v>13.335000000000001</v>
      </c>
      <c r="H4" t="str">
        <f t="shared" ref="H4:H10" si="3">INDEX($B$3:$E$10,MATCH(G4,$F$3:$F$10,),1)</f>
        <v>人事システム</v>
      </c>
      <c r="I4" s="5">
        <f t="shared" ref="I4:I10" si="4">INDEX($B$3:$E$10,MATCH($G4,$F$3:$F$10,),4)</f>
        <v>13.33</v>
      </c>
      <c r="J4" s="7">
        <f t="shared" ref="J4:J10" si="5">I4/$I$1</f>
        <v>0.28295478666949692</v>
      </c>
      <c r="K4" s="8">
        <f>K3+J4</f>
        <v>0.70749310125238796</v>
      </c>
      <c r="L4" s="10">
        <f t="shared" ref="L4:L10" si="6">IF(K4&lt;=0.8,I4,"")</f>
        <v>13.33</v>
      </c>
    </row>
    <row r="5" spans="1:12" x14ac:dyDescent="0.45">
      <c r="A5">
        <v>3</v>
      </c>
      <c r="B5" t="s">
        <v>4</v>
      </c>
      <c r="C5">
        <v>3</v>
      </c>
      <c r="D5">
        <v>0.5</v>
      </c>
      <c r="E5" s="5">
        <f t="shared" si="0"/>
        <v>6</v>
      </c>
      <c r="F5">
        <f t="shared" si="1"/>
        <v>6.0030000000000001</v>
      </c>
      <c r="G5" s="9">
        <f t="shared" si="2"/>
        <v>6.0030000000000001</v>
      </c>
      <c r="H5" t="str">
        <f t="shared" si="3"/>
        <v>API</v>
      </c>
      <c r="I5" s="5">
        <f t="shared" si="4"/>
        <v>6</v>
      </c>
      <c r="J5" s="7">
        <f t="shared" si="5"/>
        <v>0.12736149437486732</v>
      </c>
      <c r="K5" s="8">
        <f t="shared" ref="K5:K10" si="7">K4+J5</f>
        <v>0.83485459562725528</v>
      </c>
      <c r="L5" s="10" t="str">
        <f t="shared" si="6"/>
        <v/>
      </c>
    </row>
    <row r="6" spans="1:12" x14ac:dyDescent="0.45">
      <c r="A6">
        <v>4</v>
      </c>
      <c r="B6" t="s">
        <v>5</v>
      </c>
      <c r="C6">
        <v>10</v>
      </c>
      <c r="D6">
        <v>8</v>
      </c>
      <c r="E6" s="5">
        <f t="shared" si="0"/>
        <v>1.25</v>
      </c>
      <c r="F6">
        <f t="shared" si="1"/>
        <v>1.254</v>
      </c>
      <c r="G6" s="9">
        <f t="shared" si="2"/>
        <v>3.331</v>
      </c>
      <c r="H6" t="str">
        <f t="shared" si="3"/>
        <v>WEBシステム</v>
      </c>
      <c r="I6" s="5">
        <f t="shared" si="4"/>
        <v>3.33</v>
      </c>
      <c r="J6" s="7">
        <f t="shared" si="5"/>
        <v>7.0685629378051368E-2</v>
      </c>
      <c r="K6" s="8">
        <f t="shared" si="7"/>
        <v>0.90554022500530662</v>
      </c>
      <c r="L6" s="10" t="str">
        <f t="shared" si="6"/>
        <v/>
      </c>
    </row>
    <row r="7" spans="1:12" x14ac:dyDescent="0.45">
      <c r="A7">
        <v>5</v>
      </c>
      <c r="B7" t="s">
        <v>6</v>
      </c>
      <c r="C7">
        <v>200</v>
      </c>
      <c r="D7">
        <v>15</v>
      </c>
      <c r="E7" s="5">
        <f t="shared" si="0"/>
        <v>13.33</v>
      </c>
      <c r="F7">
        <f t="shared" si="1"/>
        <v>13.335000000000001</v>
      </c>
      <c r="G7" s="9">
        <f t="shared" si="2"/>
        <v>1.254</v>
      </c>
      <c r="H7" t="str">
        <f t="shared" si="3"/>
        <v>会計システム</v>
      </c>
      <c r="I7" s="5">
        <f t="shared" si="4"/>
        <v>1.25</v>
      </c>
      <c r="J7" s="7">
        <f t="shared" si="5"/>
        <v>2.6533644661430694E-2</v>
      </c>
      <c r="K7" s="8">
        <f t="shared" si="7"/>
        <v>0.93207386966673733</v>
      </c>
      <c r="L7" s="10" t="str">
        <f t="shared" si="6"/>
        <v/>
      </c>
    </row>
    <row r="8" spans="1:12" x14ac:dyDescent="0.45">
      <c r="A8">
        <v>6</v>
      </c>
      <c r="B8" t="s">
        <v>11</v>
      </c>
      <c r="C8">
        <v>30</v>
      </c>
      <c r="D8">
        <v>30</v>
      </c>
      <c r="E8" s="5">
        <f t="shared" si="0"/>
        <v>1</v>
      </c>
      <c r="F8">
        <f t="shared" si="1"/>
        <v>1.006</v>
      </c>
      <c r="G8" s="9">
        <f t="shared" si="2"/>
        <v>1.202</v>
      </c>
      <c r="H8" t="str">
        <f t="shared" si="3"/>
        <v>バッチ処理</v>
      </c>
      <c r="I8" s="5">
        <f t="shared" si="4"/>
        <v>1.2</v>
      </c>
      <c r="J8" s="7">
        <f t="shared" si="5"/>
        <v>2.5472298874973466E-2</v>
      </c>
      <c r="K8" s="8">
        <f t="shared" si="7"/>
        <v>0.95754616854171082</v>
      </c>
      <c r="L8" s="10" t="str">
        <f t="shared" si="6"/>
        <v/>
      </c>
    </row>
    <row r="9" spans="1:12" x14ac:dyDescent="0.45">
      <c r="A9">
        <v>7</v>
      </c>
      <c r="B9" t="s">
        <v>12</v>
      </c>
      <c r="C9">
        <v>20</v>
      </c>
      <c r="D9">
        <v>20</v>
      </c>
      <c r="E9" s="5">
        <f t="shared" si="0"/>
        <v>1</v>
      </c>
      <c r="F9">
        <f t="shared" si="1"/>
        <v>1.0069999999999999</v>
      </c>
      <c r="G9" s="9">
        <f t="shared" si="2"/>
        <v>1.0069999999999999</v>
      </c>
      <c r="H9" t="str">
        <f t="shared" si="3"/>
        <v>在庫システム</v>
      </c>
      <c r="I9" s="5">
        <f t="shared" si="4"/>
        <v>1</v>
      </c>
      <c r="J9" s="7">
        <f t="shared" si="5"/>
        <v>2.1226915729144556E-2</v>
      </c>
      <c r="K9" s="8">
        <f t="shared" si="7"/>
        <v>0.97877308427085541</v>
      </c>
      <c r="L9" s="10" t="str">
        <f t="shared" si="6"/>
        <v/>
      </c>
    </row>
    <row r="10" spans="1:12" x14ac:dyDescent="0.45">
      <c r="A10">
        <v>8</v>
      </c>
      <c r="B10" t="s">
        <v>13</v>
      </c>
      <c r="C10">
        <v>200</v>
      </c>
      <c r="D10">
        <v>10</v>
      </c>
      <c r="E10" s="5">
        <f t="shared" si="0"/>
        <v>20</v>
      </c>
      <c r="F10">
        <f t="shared" si="1"/>
        <v>20.007999999999999</v>
      </c>
      <c r="G10" s="9">
        <f t="shared" si="2"/>
        <v>1.006</v>
      </c>
      <c r="H10" t="str">
        <f t="shared" si="3"/>
        <v>生産システム</v>
      </c>
      <c r="I10" s="5">
        <f t="shared" si="4"/>
        <v>1</v>
      </c>
      <c r="J10" s="7">
        <f t="shared" si="5"/>
        <v>2.1226915729144556E-2</v>
      </c>
      <c r="K10" s="8">
        <f t="shared" si="7"/>
        <v>1</v>
      </c>
      <c r="L10" s="10" t="str">
        <f t="shared" si="6"/>
        <v/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パレート図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2019-09-27T14:17:18Z</dcterms:created>
  <dcterms:modified xsi:type="dcterms:W3CDTF">2019-09-27T14:19:00Z</dcterms:modified>
</cp:coreProperties>
</file>